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ESTADÍSTICA-TABLAS\Estadística Encabezados\TRABAJADOS\5 INTEGRACIÓN\DIPUTACIONES LOCALES\Excel\"/>
    </mc:Choice>
  </mc:AlternateContent>
  <xr:revisionPtr revIDLastSave="0" documentId="13_ncr:1_{3F48E74B-25D4-4B93-A3A0-F97C8C453C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GRESO LOCAL" sheetId="2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5" i="25" l="1"/>
  <c r="Q24" i="25"/>
  <c r="Q23" i="25"/>
  <c r="Q22" i="25"/>
  <c r="R13" i="25"/>
  <c r="P13" i="25"/>
  <c r="R12" i="25"/>
  <c r="P12" i="25"/>
  <c r="P14" i="25" s="1"/>
  <c r="R14" i="25" l="1"/>
  <c r="Q26" i="25"/>
  <c r="R24" i="25" s="1"/>
  <c r="T13" i="25"/>
  <c r="S13" i="25" s="1"/>
  <c r="T12" i="25"/>
  <c r="R23" i="25" l="1"/>
  <c r="R26" i="25"/>
  <c r="R25" i="25"/>
  <c r="R22" i="25"/>
  <c r="T14" i="25"/>
  <c r="S12" i="25"/>
  <c r="Q12" i="25"/>
  <c r="Q13" i="25"/>
  <c r="S14" i="25" l="1"/>
  <c r="Q14" i="25"/>
</calcChain>
</file>

<file path=xl/sharedStrings.xml><?xml version="1.0" encoding="utf-8"?>
<sst xmlns="http://schemas.openxmlformats.org/spreadsheetml/2006/main" count="241" uniqueCount="90">
  <si>
    <t>INSTITUTO ELECTORAL DEL ESTADO DE CAMPECHE</t>
  </si>
  <si>
    <t>MORENA</t>
  </si>
  <si>
    <t>PAN</t>
  </si>
  <si>
    <t>PRI</t>
  </si>
  <si>
    <t>DISTRITO</t>
  </si>
  <si>
    <t>PROPIETARIO</t>
  </si>
  <si>
    <t>SUPLENTE</t>
  </si>
  <si>
    <t>H</t>
  </si>
  <si>
    <t>M</t>
  </si>
  <si>
    <t>KARLA GUADALUPE TOLEDO ZAMORA</t>
  </si>
  <si>
    <t>---</t>
  </si>
  <si>
    <t>RIGOBERTO FIGUEROA ORTIZ</t>
  </si>
  <si>
    <t>SEXO</t>
  </si>
  <si>
    <t>PARTIDO/COALICION</t>
  </si>
  <si>
    <t>NOMBRE COMPLETO</t>
  </si>
  <si>
    <t>PRINCIPIO DE MAYORÍA RELATIVA</t>
  </si>
  <si>
    <t>PRINCIPIO DE REPRESENTACIÓN PROPORCIONAL</t>
  </si>
  <si>
    <t>PARTIDO</t>
  </si>
  <si>
    <t>PERTENECE A</t>
  </si>
  <si>
    <t>PRINCIPIO</t>
  </si>
  <si>
    <t>HOMBRES</t>
  </si>
  <si>
    <t>MUJERES</t>
  </si>
  <si>
    <t>TOTAL</t>
  </si>
  <si>
    <t>MR</t>
  </si>
  <si>
    <t>RP</t>
  </si>
  <si>
    <t>Nota: Solamente quienes están ejerciendo el cargo</t>
  </si>
  <si>
    <t>PARTIDO POLÍTICO</t>
  </si>
  <si>
    <t>INTEGRACIÓN POR GÉNERO</t>
  </si>
  <si>
    <t>INTEGRACIÓN POR PARTIDO POLÍTICO</t>
  </si>
  <si>
    <t>VALOR</t>
  </si>
  <si>
    <t>%</t>
  </si>
  <si>
    <t>PROCESO ELECTORAL ESTATAL ORDINARIO 2021</t>
  </si>
  <si>
    <t>LXIV LEGISLATURA DEL H. CONGRESO DEL ESTADO DE CAMPECHE</t>
  </si>
  <si>
    <t>MOVIMIENTO CIUDADANO</t>
  </si>
  <si>
    <t>FABRICIO FERNANDO PEREZ MENDOZA</t>
  </si>
  <si>
    <t>JOSE RODRIGO TORRES CHULIN</t>
  </si>
  <si>
    <t>DANIELA GUADALUPE MARTINEZ HERNANDEZ</t>
  </si>
  <si>
    <t>SHIMIZU SU LIN CHIU HOIL</t>
  </si>
  <si>
    <t>HIPSI MARISOL ESTRELLA GUILLERMO</t>
  </si>
  <si>
    <t>LUZ DE LOS ANGELES ORTIZ GAMBOA</t>
  </si>
  <si>
    <t>JESUS HUMBERTO AGUILAR DIAZ</t>
  </si>
  <si>
    <t>ALDO ROMAN CONTRERAS UC</t>
  </si>
  <si>
    <t>JOSE ANTONIO JIMENEZ GUTIERREZ</t>
  </si>
  <si>
    <t>JORGE MANUEL CAN POOL</t>
  </si>
  <si>
    <t>ESPERANZA DE LAS MERCEDES DEL CARMEN ORTEGA AZAR</t>
  </si>
  <si>
    <t>VAXCAMPECHE</t>
  </si>
  <si>
    <t>RAMON CUAUHTEMOC SANTINI COBOS</t>
  </si>
  <si>
    <t>DANIEL EDILBERTO CALAN CANUL</t>
  </si>
  <si>
    <t>MARIA VIOLETA BOLAÑOS RODRIGUEZ</t>
  </si>
  <si>
    <t>ELSA BEATRIZ MONTES DE OCA MENDEZ</t>
  </si>
  <si>
    <t>JORGE PEREZ FALCONI</t>
  </si>
  <si>
    <t>JOSE ALEJANDRO GUERRERO CABRERA</t>
  </si>
  <si>
    <t>DALILA DEL CARMEN MATA PEREZ</t>
  </si>
  <si>
    <t>CLAUDIA DE LOS ANGELES HERNANDEZ PAREDES</t>
  </si>
  <si>
    <t>MARIA DEL PILAR MARTINEZ ACUÑA</t>
  </si>
  <si>
    <t>TANAIRI NAGASHIRO FIERRO DIAZ</t>
  </si>
  <si>
    <t>JORGE LUIS LOPEZ GAMBOA</t>
  </si>
  <si>
    <t>JOSE HECTOR REJON SANCHEZ</t>
  </si>
  <si>
    <t>ABIGAIL GUTIERREZ MORALES</t>
  </si>
  <si>
    <t>YURIDIA MORALES MANRIQUE</t>
  </si>
  <si>
    <t>EDGAR JOAQUIN RAMOS GRAJALES</t>
  </si>
  <si>
    <t>BALBINA ALEJANDRA HIDALGO ZAVALA</t>
  </si>
  <si>
    <t>ADA LUISA CHAN CHAN</t>
  </si>
  <si>
    <t>LILIANA IDALI SOSA HUCHIN</t>
  </si>
  <si>
    <t>MARIA ADELAYDA CHAN DOMINGUEZ</t>
  </si>
  <si>
    <t>IRAYDE DEL CARMEN AVILEZ KANTUN</t>
  </si>
  <si>
    <t>MARTHA EUNICE CANCHE CHAN</t>
  </si>
  <si>
    <t>DIANA CONSUELO CAMPOS</t>
  </si>
  <si>
    <t>GUADALUPE ASUNCION SANDOVAL CANCHE</t>
  </si>
  <si>
    <t>LEIDY MARIA KEB AYALA</t>
  </si>
  <si>
    <t>SILVIA MARIA TZEEK COHUO</t>
  </si>
  <si>
    <t>LANDY MARIA VELASQUEZ MAY</t>
  </si>
  <si>
    <t>EMILIN ROSELIA TERRONES RAGA</t>
  </si>
  <si>
    <t>MARICELA FLORES MOO</t>
  </si>
  <si>
    <t>ALMA BERALY CANCHE QUEB</t>
  </si>
  <si>
    <t>PEDRO CAMARA CASTILLO</t>
  </si>
  <si>
    <t>ADRIANA DEL PILAR ORTIZ LANZ</t>
  </si>
  <si>
    <t>RICARDO MIGUEL MEDINA FARFAN</t>
  </si>
  <si>
    <t>LAURA OLIMPIA ERMILA BAQUEIRO RAMOS</t>
  </si>
  <si>
    <t>NOEL JUAREZ CASTELLANOS</t>
  </si>
  <si>
    <t>PAUL ALFREDO ARCE ONTIVEROS</t>
  </si>
  <si>
    <t>MONICA FERNANDEZ MONTUFAR</t>
  </si>
  <si>
    <t>ELIAS NOE BAEZA AKE</t>
  </si>
  <si>
    <t>TERESA FARIAS GONZALEZ</t>
  </si>
  <si>
    <t>ALEJANDRO GOMEZ CAZARIN</t>
  </si>
  <si>
    <t>ELISA MARIA HERNANDEZ ROMERO</t>
  </si>
  <si>
    <t>JOSE HECTOR HERNAN MALAVE GAMBOA</t>
  </si>
  <si>
    <t>GENOVEVA MORALES FUENTES</t>
  </si>
  <si>
    <t>CESAR ANDRES GONZALEZ DAVID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</si>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</sst>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000%"/>
  </numFmts>
  <fonts count="14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i/>
      <sz val="7"/>
      <color theme="1"/>
      <name val="Arial"/>
      <family val="2"/>
    </font>
    <font>
      <sz val="11"/>
      <color theme="0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i/>
      <sz val="6"/>
      <color theme="1"/>
      <name val="Arial"/>
      <family val="2"/>
    </font>
    <font>
      <b/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0"/>
      </right>
      <top style="thin">
        <color theme="2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2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2" tint="-0.24994659260841701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2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2" tint="-0.24994659260841701"/>
      </bottom>
      <diagonal/>
    </border>
    <border>
      <left/>
      <right style="thin">
        <color theme="0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0"/>
      </left>
      <right style="thin">
        <color theme="0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0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8" fillId="0" borderId="0" xfId="0" applyFont="1"/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5" fillId="0" borderId="4" xfId="0" applyFont="1" applyBorder="1" applyAlignment="1"/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/>
    <xf numFmtId="0" fontId="12" fillId="0" borderId="0" xfId="0" applyFont="1"/>
    <xf numFmtId="0" fontId="6" fillId="0" borderId="0" xfId="0" applyFont="1" applyFill="1" applyBorder="1" applyAlignment="1">
      <alignment horizontal="center"/>
    </xf>
    <xf numFmtId="0" fontId="6" fillId="0" borderId="2" xfId="0" applyFont="1" applyBorder="1" applyAlignment="1"/>
    <xf numFmtId="0" fontId="5" fillId="0" borderId="3" xfId="0" applyFont="1" applyBorder="1" applyAlignment="1"/>
    <xf numFmtId="0" fontId="2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5" fontId="10" fillId="0" borderId="1" xfId="0" applyNumberFormat="1" applyFont="1" applyBorder="1" applyAlignment="1">
      <alignment horizontal="center" vertical="center"/>
    </xf>
    <xf numFmtId="165" fontId="11" fillId="3" borderId="1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5" fillId="0" borderId="15" xfId="0" applyFont="1" applyBorder="1" applyAlignment="1"/>
    <xf numFmtId="0" fontId="6" fillId="0" borderId="0" xfId="0" applyFont="1" applyBorder="1" applyAlignment="1"/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165" fontId="10" fillId="0" borderId="0" xfId="0" applyNumberFormat="1" applyFont="1" applyBorder="1" applyAlignment="1">
      <alignment horizontal="center"/>
    </xf>
    <xf numFmtId="0" fontId="6" fillId="0" borderId="0" xfId="0" applyFont="1" applyFill="1" applyBorder="1" applyAlignment="1"/>
    <xf numFmtId="165" fontId="11" fillId="0" borderId="0" xfId="0" applyNumberFormat="1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165" fontId="11" fillId="3" borderId="16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6600"/>
      <color rgb="FF336600"/>
      <color rgb="FF009900"/>
      <color rgb="FF800000"/>
      <color rgb="FF009999"/>
      <color rgb="FF339966"/>
      <color rgb="FF996633"/>
      <color rgb="FFFF9900"/>
      <color rgb="FF99CC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2">
                  <a:lumMod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B1D-4C8B-83DF-996260B2E827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9B1D-4C8B-83DF-996260B2E827}"/>
              </c:ext>
            </c:extLst>
          </c:dPt>
          <c:dLbls>
            <c:dLbl>
              <c:idx val="0"/>
              <c:layout>
                <c:manualLayout>
                  <c:x val="-0.1533428037990098"/>
                  <c:y val="1.6608093479840443E-5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800" b="1">
                      <a:solidFill>
                        <a:schemeClr val="bg1"/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1D-4C8B-83DF-996260B2E827}"/>
                </c:ext>
              </c:extLst>
            </c:dLbl>
            <c:dLbl>
              <c:idx val="1"/>
              <c:layout>
                <c:manualLayout>
                  <c:x val="0.14496252401439524"/>
                  <c:y val="-4.3701825407417287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800" b="1">
                      <a:solidFill>
                        <a:schemeClr val="bg1"/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1D-4C8B-83DF-996260B2E82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('CONGRESO LOCAL'!$Q$9,'CONGRESO LOCAL'!$S$9)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('CONGRESO LOCAL'!$Q$14,'CONGRESO LOCAL'!$S$14)</c:f>
              <c:numCache>
                <c:formatCode>0.0000%</c:formatCode>
                <c:ptCount val="2"/>
                <c:pt idx="0">
                  <c:v>0.42857142857142855</c:v>
                </c:pt>
                <c:pt idx="1">
                  <c:v>0.5714285714285714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1D-4C8B-83DF-996260B2E82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200412138565324"/>
          <c:y val="7.3735881329440561E-2"/>
          <c:w val="0.82651517320665491"/>
          <c:h val="0.7926031437081601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4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EE1-4174-8CD3-AE41B2DE3912}"/>
              </c:ext>
            </c:extLst>
          </c:dPt>
          <c:dPt>
            <c:idx val="1"/>
            <c:bubble3D val="0"/>
            <c:explosion val="9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3EE1-4174-8CD3-AE41B2DE3912}"/>
              </c:ext>
            </c:extLst>
          </c:dPt>
          <c:dPt>
            <c:idx val="2"/>
            <c:bubble3D val="0"/>
            <c:explosion val="12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5-3EE1-4174-8CD3-AE41B2DE3912}"/>
              </c:ext>
            </c:extLst>
          </c:dPt>
          <c:dPt>
            <c:idx val="3"/>
            <c:bubble3D val="0"/>
            <c:explosion val="12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7-3EE1-4174-8CD3-AE41B2DE3912}"/>
              </c:ext>
            </c:extLst>
          </c:dPt>
          <c:dPt>
            <c:idx val="4"/>
            <c:bubble3D val="0"/>
            <c:explosion val="15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9-3EE1-4174-8CD3-AE41B2DE3912}"/>
              </c:ext>
            </c:extLst>
          </c:dPt>
          <c:dPt>
            <c:idx val="5"/>
            <c:bubble3D val="0"/>
            <c:explosion val="17"/>
            <c:spPr>
              <a:solidFill>
                <a:srgbClr val="009999"/>
              </a:solidFill>
            </c:spPr>
            <c:extLst>
              <c:ext xmlns:c16="http://schemas.microsoft.com/office/drawing/2014/chart" uri="{C3380CC4-5D6E-409C-BE32-E72D297353CC}">
                <c16:uniqueId val="{0000000B-3EE1-4174-8CD3-AE41B2DE3912}"/>
              </c:ext>
            </c:extLst>
          </c:dPt>
          <c:dPt>
            <c:idx val="6"/>
            <c:bubble3D val="0"/>
            <c:explosion val="2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3EE1-4174-8CD3-AE41B2DE3912}"/>
              </c:ext>
            </c:extLst>
          </c:dPt>
          <c:dLbls>
            <c:dLbl>
              <c:idx val="0"/>
              <c:layout>
                <c:manualLayout>
                  <c:x val="5.1753728289161374E-2"/>
                  <c:y val="-1.376152213055281E-2"/>
                </c:manualLayout>
              </c:layout>
              <c:spPr>
                <a:solidFill>
                  <a:srgbClr val="0070C0"/>
                </a:solidFill>
              </c:spPr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E1-4174-8CD3-AE41B2DE3912}"/>
                </c:ext>
              </c:extLst>
            </c:dLbl>
            <c:dLbl>
              <c:idx val="1"/>
              <c:layout>
                <c:manualLayout>
                  <c:x val="1.8006030237955811E-2"/>
                  <c:y val="7.5859506325754222E-2"/>
                </c:manualLayout>
              </c:layout>
              <c:spPr>
                <a:solidFill>
                  <a:srgbClr val="FF0000"/>
                </a:solidFill>
              </c:spPr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E1-4174-8CD3-AE41B2DE3912}"/>
                </c:ext>
              </c:extLst>
            </c:dLbl>
            <c:dLbl>
              <c:idx val="2"/>
              <c:layout>
                <c:manualLayout>
                  <c:x val="5.6773623378213726E-2"/>
                  <c:y val="5.5092421957893718E-2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fld id="{76B59E3A-42CB-43E0-A843-A3702DFFEF3A}" type="CATEGORYNAME">
                      <a:rPr lang="en-US">
                        <a:solidFill>
                          <a:schemeClr val="bg1"/>
                        </a:solidFill>
                      </a:rPr>
                      <a:pPr>
                        <a:defRPr b="1"/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1944A7C4-88BF-4905-B607-176BBDCC8045}" type="VALUE">
                      <a:rPr lang="en-US" baseline="0">
                        <a:solidFill>
                          <a:schemeClr val="bg1"/>
                        </a:solidFill>
                      </a:rPr>
                      <a:pPr>
                        <a:defRPr b="1"/>
                      </a:pPr>
                      <a:t>[VALOR]</a:t>
                    </a:fld>
                    <a:endParaRPr lang="en-US" baseline="0"/>
                  </a:p>
                </c:rich>
              </c:tx>
              <c:spPr>
                <a:solidFill>
                  <a:srgbClr val="FF6600"/>
                </a:solidFill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EE1-4174-8CD3-AE41B2DE3912}"/>
                </c:ext>
              </c:extLst>
            </c:dLbl>
            <c:dLbl>
              <c:idx val="3"/>
              <c:layout>
                <c:manualLayout>
                  <c:x val="-3.9641357433512882E-3"/>
                  <c:y val="0.13051555342654411"/>
                </c:manualLayout>
              </c:layout>
              <c:spPr>
                <a:solidFill>
                  <a:srgbClr val="800000"/>
                </a:solidFill>
              </c:spPr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E1-4174-8CD3-AE41B2DE3912}"/>
                </c:ext>
              </c:extLst>
            </c:dLbl>
            <c:dLbl>
              <c:idx val="4"/>
              <c:layout>
                <c:manualLayout>
                  <c:x val="-1.4169165340957883E-2"/>
                  <c:y val="0.14850728765287344"/>
                </c:manualLayout>
              </c:layout>
              <c:spPr>
                <a:solidFill>
                  <a:srgbClr val="92D050"/>
                </a:solidFill>
              </c:spPr>
              <c:txPr>
                <a:bodyPr/>
                <a:lstStyle/>
                <a:p>
                  <a:pPr>
                    <a:defRPr b="1"/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EE1-4174-8CD3-AE41B2DE3912}"/>
                </c:ext>
              </c:extLst>
            </c:dLbl>
            <c:dLbl>
              <c:idx val="5"/>
              <c:layout>
                <c:manualLayout>
                  <c:x val="0"/>
                  <c:y val="7.4107169188121144E-2"/>
                </c:manualLayout>
              </c:layout>
              <c:spPr>
                <a:solidFill>
                  <a:srgbClr val="009999"/>
                </a:solidFill>
              </c:spPr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EE1-4174-8CD3-AE41B2DE3912}"/>
                </c:ext>
              </c:extLst>
            </c:dLbl>
            <c:dLbl>
              <c:idx val="6"/>
              <c:layout>
                <c:manualLayout>
                  <c:x val="1.5464801179771401E-2"/>
                  <c:y val="-0.12468619136698805"/>
                </c:manualLayout>
              </c:layout>
              <c:spPr>
                <a:solidFill>
                  <a:srgbClr val="C00000"/>
                </a:solidFill>
              </c:spPr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EE1-4174-8CD3-AE41B2DE39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'CONGRESO LOCAL'!$O$22:$O$25</c:f>
              <c:strCache>
                <c:ptCount val="4"/>
                <c:pt idx="0">
                  <c:v>PAN</c:v>
                </c:pt>
                <c:pt idx="1">
                  <c:v>PRI</c:v>
                </c:pt>
                <c:pt idx="2">
                  <c:v>MOVIMIENTO CIUDADANO</c:v>
                </c:pt>
                <c:pt idx="3">
                  <c:v>MORENA</c:v>
                </c:pt>
              </c:strCache>
            </c:strRef>
          </c:cat>
          <c:val>
            <c:numRef>
              <c:f>'CONGRESO LOCAL'!$R$22:$R$25</c:f>
              <c:numCache>
                <c:formatCode>0.0000%</c:formatCode>
                <c:ptCount val="4"/>
                <c:pt idx="0">
                  <c:v>5.7142857142857141E-2</c:v>
                </c:pt>
                <c:pt idx="1">
                  <c:v>0.22857142857142856</c:v>
                </c:pt>
                <c:pt idx="2">
                  <c:v>0.25714285714285712</c:v>
                </c:pt>
                <c:pt idx="3">
                  <c:v>0.45714285714285713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EE1-4174-8CD3-AE41B2DE391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400049</xdr:colOff>
      <xdr:row>3</xdr:row>
      <xdr:rowOff>32904</xdr:rowOff>
    </xdr:to>
    <xdr:pic>
      <xdr:nvPicPr>
        <xdr:cNvPr id="2" name="1 Imagen" descr="Escudo Campeche-chico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57150"/>
          <a:ext cx="342899" cy="4615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2441575</xdr:colOff>
      <xdr:row>0</xdr:row>
      <xdr:rowOff>101600</xdr:rowOff>
    </xdr:from>
    <xdr:to>
      <xdr:col>7</xdr:col>
      <xdr:colOff>203376</xdr:colOff>
      <xdr:row>3</xdr:row>
      <xdr:rowOff>64654</xdr:rowOff>
    </xdr:to>
    <xdr:pic>
      <xdr:nvPicPr>
        <xdr:cNvPr id="3" name="2 Imagen" descr="LOGO 7 CIRCULOS-chico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18525" y="101600"/>
          <a:ext cx="714551" cy="4488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104775</xdr:colOff>
      <xdr:row>0</xdr:row>
      <xdr:rowOff>57150</xdr:rowOff>
    </xdr:from>
    <xdr:to>
      <xdr:col>8</xdr:col>
      <xdr:colOff>447674</xdr:colOff>
      <xdr:row>3</xdr:row>
      <xdr:rowOff>32904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2675" y="57150"/>
          <a:ext cx="342899" cy="4615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790575</xdr:colOff>
      <xdr:row>0</xdr:row>
      <xdr:rowOff>88900</xdr:rowOff>
    </xdr:from>
    <xdr:to>
      <xdr:col>12</xdr:col>
      <xdr:colOff>1511476</xdr:colOff>
      <xdr:row>3</xdr:row>
      <xdr:rowOff>45604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621125" y="88900"/>
          <a:ext cx="720901" cy="4424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104775</xdr:colOff>
      <xdr:row>0</xdr:row>
      <xdr:rowOff>57150</xdr:rowOff>
    </xdr:from>
    <xdr:to>
      <xdr:col>13</xdr:col>
      <xdr:colOff>447674</xdr:colOff>
      <xdr:row>3</xdr:row>
      <xdr:rowOff>32904</xdr:rowOff>
    </xdr:to>
    <xdr:pic>
      <xdr:nvPicPr>
        <xdr:cNvPr id="6" name="1 Imagen" descr="Escudo Campeche-chico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526000" y="57150"/>
          <a:ext cx="342899" cy="4615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682625</xdr:colOff>
      <xdr:row>0</xdr:row>
      <xdr:rowOff>92075</xdr:rowOff>
    </xdr:from>
    <xdr:to>
      <xdr:col>25</xdr:col>
      <xdr:colOff>641526</xdr:colOff>
      <xdr:row>3</xdr:row>
      <xdr:rowOff>51954</xdr:rowOff>
    </xdr:to>
    <xdr:pic>
      <xdr:nvPicPr>
        <xdr:cNvPr id="7" name="2 Imagen" descr="LOGO 7 CIRCULOS-chico.BMP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374725" y="92075"/>
          <a:ext cx="720901" cy="4424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66675</xdr:colOff>
      <xdr:row>8</xdr:row>
      <xdr:rowOff>47625</xdr:rowOff>
    </xdr:from>
    <xdr:to>
      <xdr:col>24</xdr:col>
      <xdr:colOff>714375</xdr:colOff>
      <xdr:row>17</xdr:row>
      <xdr:rowOff>104775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21</xdr:col>
      <xdr:colOff>95251</xdr:colOff>
      <xdr:row>10</xdr:row>
      <xdr:rowOff>57150</xdr:rowOff>
    </xdr:from>
    <xdr:to>
      <xdr:col>21</xdr:col>
      <xdr:colOff>509432</xdr:colOff>
      <xdr:row>15</xdr:row>
      <xdr:rowOff>59061</xdr:rowOff>
    </xdr:to>
    <xdr:pic>
      <xdr:nvPicPr>
        <xdr:cNvPr id="9" name="8 Imagen" descr="campechana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3212426" y="1790700"/>
          <a:ext cx="414181" cy="906786"/>
        </a:xfrm>
        <a:prstGeom prst="rect">
          <a:avLst/>
        </a:prstGeom>
      </xdr:spPr>
    </xdr:pic>
    <xdr:clientData/>
  </xdr:twoCellAnchor>
  <xdr:twoCellAnchor editAs="oneCell">
    <xdr:from>
      <xdr:col>23</xdr:col>
      <xdr:colOff>304258</xdr:colOff>
      <xdr:row>10</xdr:row>
      <xdr:rowOff>114300</xdr:rowOff>
    </xdr:from>
    <xdr:to>
      <xdr:col>23</xdr:col>
      <xdr:colOff>567123</xdr:colOff>
      <xdr:row>15</xdr:row>
      <xdr:rowOff>116211</xdr:rowOff>
    </xdr:to>
    <xdr:pic>
      <xdr:nvPicPr>
        <xdr:cNvPr id="10" name="9 Imagen" descr="campechana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4945433" y="1847850"/>
          <a:ext cx="262865" cy="906786"/>
        </a:xfrm>
        <a:prstGeom prst="rect">
          <a:avLst/>
        </a:prstGeom>
      </xdr:spPr>
    </xdr:pic>
    <xdr:clientData/>
  </xdr:twoCellAnchor>
  <xdr:twoCellAnchor>
    <xdr:from>
      <xdr:col>17</xdr:col>
      <xdr:colOff>542925</xdr:colOff>
      <xdr:row>19</xdr:row>
      <xdr:rowOff>123825</xdr:rowOff>
    </xdr:from>
    <xdr:to>
      <xdr:col>25</xdr:col>
      <xdr:colOff>609600</xdr:colOff>
      <xdr:row>37</xdr:row>
      <xdr:rowOff>238125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9"/>
  <sheetViews>
    <sheetView tabSelected="1" view="pageBreakPreview" zoomScaleNormal="80" zoomScaleSheetLayoutView="100" zoomScalePageLayoutView="60" workbookViewId="0">
      <selection activeCell="A10" sqref="A10"/>
    </sheetView>
  </sheetViews>
  <sheetFormatPr baseColWidth="10" defaultRowHeight="15" x14ac:dyDescent="0.25"/>
  <cols>
    <col min="1" max="1" width="7.85546875" style="1" customWidth="1"/>
    <col min="2" max="2" width="19.28515625" bestFit="1" customWidth="1"/>
    <col min="3" max="3" width="12.85546875" bestFit="1" customWidth="1"/>
    <col min="4" max="4" width="34" bestFit="1" customWidth="1"/>
    <col min="5" max="5" width="4.28515625" style="2" bestFit="1" customWidth="1"/>
    <col min="6" max="6" width="12.85546875" bestFit="1" customWidth="1"/>
    <col min="7" max="7" width="44.28515625" customWidth="1"/>
    <col min="8" max="8" width="5" style="1" bestFit="1" customWidth="1"/>
    <col min="9" max="9" width="23.85546875" customWidth="1"/>
    <col min="10" max="10" width="19.28515625" customWidth="1"/>
    <col min="11" max="11" width="38.28515625" customWidth="1"/>
    <col min="12" max="12" width="15.5703125" customWidth="1"/>
    <col min="13" max="13" width="23.85546875" customWidth="1"/>
    <col min="14" max="14" width="8.5703125" customWidth="1"/>
    <col min="15" max="15" width="13" customWidth="1"/>
    <col min="16" max="16" width="8.85546875" bestFit="1" customWidth="1"/>
    <col min="17" max="17" width="8.7109375" customWidth="1"/>
    <col min="18" max="18" width="13.7109375" bestFit="1" customWidth="1"/>
    <col min="19" max="19" width="8.28515625" customWidth="1"/>
    <col min="20" max="20" width="6.28515625" bestFit="1" customWidth="1"/>
    <col min="26" max="26" width="11.42578125" customWidth="1"/>
  </cols>
  <sheetData>
    <row r="1" spans="1:51" s="4" customFormat="1" ht="12" customHeight="1" x14ac:dyDescent="0.2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51" s="69" customFormat="1" ht="12" customHeight="1" x14ac:dyDescent="0.25">
      <c r="A2" s="67" t="s">
        <v>0</v>
      </c>
      <c r="B2" s="67"/>
      <c r="C2" s="67"/>
      <c r="D2" s="67"/>
      <c r="E2" s="67"/>
      <c r="F2" s="67"/>
      <c r="G2" s="67"/>
      <c r="H2" s="67"/>
      <c r="I2" s="67" t="s">
        <v>0</v>
      </c>
      <c r="J2" s="67"/>
      <c r="K2" s="67"/>
      <c r="L2" s="67"/>
      <c r="M2" s="67"/>
      <c r="N2" s="67" t="s">
        <v>0</v>
      </c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</row>
    <row r="3" spans="1:51" s="4" customFormat="1" ht="14.25" x14ac:dyDescent="0.2">
      <c r="A3" s="52" t="s">
        <v>89</v>
      </c>
      <c r="B3" s="52"/>
      <c r="C3" s="52"/>
      <c r="D3" s="52"/>
      <c r="E3" s="52"/>
      <c r="F3" s="52"/>
      <c r="G3" s="52"/>
      <c r="H3" s="52"/>
      <c r="I3" s="52" t="s">
        <v>89</v>
      </c>
      <c r="J3" s="52"/>
      <c r="K3" s="52"/>
      <c r="L3" s="52"/>
      <c r="M3" s="52"/>
      <c r="N3" s="52" t="s">
        <v>89</v>
      </c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</row>
    <row r="4" spans="1:51" s="4" customFormat="1" ht="12" customHeight="1" x14ac:dyDescent="0.2">
      <c r="A4" s="52" t="s">
        <v>31</v>
      </c>
      <c r="B4" s="52"/>
      <c r="C4" s="52"/>
      <c r="D4" s="52"/>
      <c r="E4" s="52"/>
      <c r="F4" s="52"/>
      <c r="G4" s="52"/>
      <c r="H4" s="52"/>
      <c r="I4" s="52" t="s">
        <v>31</v>
      </c>
      <c r="J4" s="52"/>
      <c r="K4" s="52"/>
      <c r="L4" s="52"/>
      <c r="M4" s="52"/>
      <c r="N4" s="52" t="s">
        <v>31</v>
      </c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</row>
    <row r="5" spans="1:51" s="4" customFormat="1" ht="14.25" x14ac:dyDescent="0.2">
      <c r="A5" s="7"/>
      <c r="B5" s="8"/>
      <c r="C5" s="8"/>
      <c r="D5" s="8"/>
      <c r="E5" s="7"/>
      <c r="F5" s="8"/>
      <c r="G5" s="8"/>
      <c r="H5" s="7"/>
      <c r="I5" s="7"/>
      <c r="J5" s="8"/>
      <c r="K5" s="8"/>
      <c r="L5" s="8"/>
      <c r="M5" s="7"/>
      <c r="N5" s="7"/>
      <c r="O5" s="8"/>
      <c r="P5" s="8"/>
      <c r="Q5" s="8"/>
      <c r="R5" s="8"/>
      <c r="S5" s="8"/>
      <c r="T5" s="7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9"/>
      <c r="AP5" s="8"/>
      <c r="AQ5" s="8"/>
    </row>
    <row r="6" spans="1:51" s="4" customFormat="1" ht="14.25" x14ac:dyDescent="0.2">
      <c r="A6" s="53" t="s">
        <v>32</v>
      </c>
      <c r="B6" s="53"/>
      <c r="C6" s="53"/>
      <c r="D6" s="53"/>
      <c r="E6" s="53"/>
      <c r="F6" s="53"/>
      <c r="G6" s="53"/>
      <c r="H6" s="53"/>
      <c r="I6" s="53" t="s">
        <v>32</v>
      </c>
      <c r="J6" s="53"/>
      <c r="K6" s="53"/>
      <c r="L6" s="53"/>
      <c r="M6" s="53"/>
      <c r="N6" s="53" t="s">
        <v>32</v>
      </c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</row>
    <row r="7" spans="1:51" s="4" customFormat="1" ht="14.25" x14ac:dyDescent="0.2">
      <c r="A7" s="39"/>
      <c r="B7" s="10"/>
      <c r="C7" s="10"/>
      <c r="D7" s="10"/>
      <c r="E7" s="39"/>
      <c r="F7" s="10"/>
      <c r="G7" s="10"/>
      <c r="H7" s="39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</row>
    <row r="8" spans="1:51" s="4" customFormat="1" x14ac:dyDescent="0.25">
      <c r="A8" s="11"/>
      <c r="E8" s="12"/>
      <c r="H8" s="11"/>
      <c r="I8" s="10"/>
      <c r="J8" s="10"/>
      <c r="K8" s="10"/>
      <c r="L8" s="10"/>
      <c r="M8" s="10"/>
      <c r="N8" s="55" t="s">
        <v>27</v>
      </c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</row>
    <row r="9" spans="1:51" s="4" customFormat="1" ht="14.25" x14ac:dyDescent="0.2">
      <c r="A9" s="54" t="s">
        <v>15</v>
      </c>
      <c r="B9" s="54"/>
      <c r="C9" s="54"/>
      <c r="D9" s="54"/>
      <c r="E9" s="54"/>
      <c r="F9" s="54"/>
      <c r="G9" s="54"/>
      <c r="H9" s="54"/>
      <c r="I9" s="54" t="s">
        <v>16</v>
      </c>
      <c r="J9" s="54"/>
      <c r="K9" s="54"/>
      <c r="L9" s="54"/>
      <c r="M9" s="54"/>
      <c r="N9" s="13"/>
      <c r="O9" s="14"/>
      <c r="Q9" s="14" t="s">
        <v>20</v>
      </c>
      <c r="S9" s="14" t="s">
        <v>21</v>
      </c>
      <c r="T9" s="14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5"/>
      <c r="AS9" s="15"/>
      <c r="AT9" s="15"/>
      <c r="AU9" s="15"/>
      <c r="AV9" s="15"/>
      <c r="AW9" s="15"/>
      <c r="AX9" s="15"/>
      <c r="AY9" s="15"/>
    </row>
    <row r="10" spans="1:51" s="4" customFormat="1" ht="14.25" x14ac:dyDescent="0.2">
      <c r="A10" s="11"/>
      <c r="E10" s="12"/>
      <c r="H10" s="11"/>
      <c r="I10" s="11"/>
      <c r="L10" s="12"/>
      <c r="N10" s="13"/>
      <c r="O10" s="64" t="s">
        <v>19</v>
      </c>
      <c r="P10" s="66" t="s">
        <v>20</v>
      </c>
      <c r="Q10" s="66"/>
      <c r="R10" s="66" t="s">
        <v>21</v>
      </c>
      <c r="S10" s="66"/>
      <c r="T10" s="58" t="s">
        <v>22</v>
      </c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5"/>
      <c r="AS10" s="15"/>
      <c r="AT10" s="15"/>
      <c r="AU10" s="15"/>
      <c r="AV10" s="15"/>
      <c r="AW10" s="15"/>
      <c r="AX10" s="15"/>
      <c r="AY10" s="15"/>
    </row>
    <row r="11" spans="1:51" s="4" customFormat="1" ht="14.25" x14ac:dyDescent="0.2">
      <c r="A11" s="56" t="s">
        <v>4</v>
      </c>
      <c r="B11" s="57" t="s">
        <v>13</v>
      </c>
      <c r="C11" s="56" t="s">
        <v>5</v>
      </c>
      <c r="D11" s="56"/>
      <c r="E11" s="56"/>
      <c r="F11" s="56" t="s">
        <v>6</v>
      </c>
      <c r="G11" s="56"/>
      <c r="H11" s="56"/>
      <c r="I11" s="11"/>
      <c r="J11" s="16" t="s">
        <v>17</v>
      </c>
      <c r="K11" s="17" t="s">
        <v>14</v>
      </c>
      <c r="L11" s="40" t="s">
        <v>12</v>
      </c>
      <c r="O11" s="65"/>
      <c r="P11" s="37" t="s">
        <v>29</v>
      </c>
      <c r="Q11" s="37" t="s">
        <v>30</v>
      </c>
      <c r="R11" s="37" t="s">
        <v>29</v>
      </c>
      <c r="S11" s="37" t="s">
        <v>30</v>
      </c>
      <c r="T11" s="59"/>
    </row>
    <row r="12" spans="1:51" s="4" customFormat="1" ht="14.25" x14ac:dyDescent="0.2">
      <c r="A12" s="56"/>
      <c r="B12" s="57"/>
      <c r="C12" s="19" t="s">
        <v>18</v>
      </c>
      <c r="D12" s="19" t="s">
        <v>14</v>
      </c>
      <c r="E12" s="40" t="s">
        <v>12</v>
      </c>
      <c r="F12" s="19" t="s">
        <v>18</v>
      </c>
      <c r="G12" s="19" t="s">
        <v>14</v>
      </c>
      <c r="H12" s="40" t="s">
        <v>12</v>
      </c>
      <c r="I12" s="11"/>
      <c r="J12" s="20" t="s">
        <v>2</v>
      </c>
      <c r="K12" s="21" t="s">
        <v>75</v>
      </c>
      <c r="L12" s="22" t="s">
        <v>7</v>
      </c>
      <c r="O12" s="22" t="s">
        <v>23</v>
      </c>
      <c r="P12" s="22">
        <f>COUNTIF(E13:E33,"H")</f>
        <v>7</v>
      </c>
      <c r="Q12" s="32">
        <f>P12/$T12</f>
        <v>0.33333333333333331</v>
      </c>
      <c r="R12" s="22">
        <f>COUNTIF(E13:E33,"M")</f>
        <v>14</v>
      </c>
      <c r="S12" s="32">
        <f>R12/$T12</f>
        <v>0.66666666666666663</v>
      </c>
      <c r="T12" s="22">
        <f>SUM(P12,R12)</f>
        <v>21</v>
      </c>
    </row>
    <row r="13" spans="1:51" s="4" customFormat="1" ht="14.25" x14ac:dyDescent="0.2">
      <c r="A13" s="23">
        <v>1</v>
      </c>
      <c r="B13" s="21" t="s">
        <v>33</v>
      </c>
      <c r="C13" s="21" t="s">
        <v>10</v>
      </c>
      <c r="D13" s="21" t="s">
        <v>34</v>
      </c>
      <c r="E13" s="22" t="s">
        <v>7</v>
      </c>
      <c r="F13" s="21" t="s">
        <v>10</v>
      </c>
      <c r="G13" s="21" t="s">
        <v>35</v>
      </c>
      <c r="H13" s="24" t="s">
        <v>7</v>
      </c>
      <c r="I13" s="11"/>
      <c r="J13" s="25" t="s">
        <v>3</v>
      </c>
      <c r="K13" s="21" t="s">
        <v>76</v>
      </c>
      <c r="L13" s="22" t="s">
        <v>8</v>
      </c>
      <c r="O13" s="22" t="s">
        <v>24</v>
      </c>
      <c r="P13" s="22">
        <f>COUNTIF(L12:L25,"H")</f>
        <v>8</v>
      </c>
      <c r="Q13" s="32">
        <f>P13/$T13</f>
        <v>0.5714285714285714</v>
      </c>
      <c r="R13" s="22">
        <f>COUNTIF(L12:L25,"M")</f>
        <v>6</v>
      </c>
      <c r="S13" s="32">
        <f>R13/$T13</f>
        <v>0.42857142857142855</v>
      </c>
      <c r="T13" s="22">
        <f>SUM(P13,R13)</f>
        <v>14</v>
      </c>
    </row>
    <row r="14" spans="1:51" s="4" customFormat="1" ht="14.25" x14ac:dyDescent="0.2">
      <c r="A14" s="23">
        <v>2</v>
      </c>
      <c r="B14" s="21" t="s">
        <v>33</v>
      </c>
      <c r="C14" s="21" t="s">
        <v>10</v>
      </c>
      <c r="D14" s="21" t="s">
        <v>36</v>
      </c>
      <c r="E14" s="22" t="s">
        <v>8</v>
      </c>
      <c r="F14" s="21" t="s">
        <v>10</v>
      </c>
      <c r="G14" s="21" t="s">
        <v>37</v>
      </c>
      <c r="H14" s="24" t="s">
        <v>8</v>
      </c>
      <c r="I14" s="11"/>
      <c r="J14" s="25" t="s">
        <v>3</v>
      </c>
      <c r="K14" s="21" t="s">
        <v>77</v>
      </c>
      <c r="L14" s="22" t="s">
        <v>7</v>
      </c>
      <c r="O14" s="18" t="s">
        <v>22</v>
      </c>
      <c r="P14" s="18">
        <f>SUM(P12:P13)</f>
        <v>15</v>
      </c>
      <c r="Q14" s="33">
        <f>P14/T14</f>
        <v>0.42857142857142855</v>
      </c>
      <c r="R14" s="18">
        <f t="shared" ref="R14" si="0">SUM(R12:R13)</f>
        <v>20</v>
      </c>
      <c r="S14" s="33">
        <f>R14/T14</f>
        <v>0.5714285714285714</v>
      </c>
      <c r="T14" s="18">
        <f>SUM(T12,T13)</f>
        <v>35</v>
      </c>
    </row>
    <row r="15" spans="1:51" s="4" customFormat="1" ht="14.25" x14ac:dyDescent="0.2">
      <c r="A15" s="23">
        <v>3</v>
      </c>
      <c r="B15" s="21" t="s">
        <v>33</v>
      </c>
      <c r="C15" s="21" t="s">
        <v>10</v>
      </c>
      <c r="D15" s="21" t="s">
        <v>38</v>
      </c>
      <c r="E15" s="22" t="s">
        <v>8</v>
      </c>
      <c r="F15" s="21" t="s">
        <v>10</v>
      </c>
      <c r="G15" s="21" t="s">
        <v>39</v>
      </c>
      <c r="H15" s="24" t="s">
        <v>8</v>
      </c>
      <c r="I15" s="11"/>
      <c r="J15" s="25" t="s">
        <v>3</v>
      </c>
      <c r="K15" s="21" t="s">
        <v>78</v>
      </c>
      <c r="L15" s="22" t="s">
        <v>8</v>
      </c>
      <c r="O15" s="26" t="s">
        <v>25</v>
      </c>
    </row>
    <row r="16" spans="1:51" s="4" customFormat="1" ht="14.25" x14ac:dyDescent="0.2">
      <c r="A16" s="23">
        <v>4</v>
      </c>
      <c r="B16" s="21" t="s">
        <v>33</v>
      </c>
      <c r="C16" s="21" t="s">
        <v>10</v>
      </c>
      <c r="D16" s="21" t="s">
        <v>40</v>
      </c>
      <c r="E16" s="22" t="s">
        <v>7</v>
      </c>
      <c r="F16" s="21" t="s">
        <v>10</v>
      </c>
      <c r="G16" s="21" t="s">
        <v>41</v>
      </c>
      <c r="H16" s="24" t="s">
        <v>7</v>
      </c>
      <c r="I16" s="11"/>
      <c r="J16" s="25" t="s">
        <v>3</v>
      </c>
      <c r="K16" s="21" t="s">
        <v>79</v>
      </c>
      <c r="L16" s="22" t="s">
        <v>7</v>
      </c>
    </row>
    <row r="17" spans="1:26" s="4" customFormat="1" ht="14.25" x14ac:dyDescent="0.2">
      <c r="A17" s="23">
        <v>5</v>
      </c>
      <c r="B17" s="21" t="s">
        <v>1</v>
      </c>
      <c r="C17" s="21" t="s">
        <v>10</v>
      </c>
      <c r="D17" s="21" t="s">
        <v>42</v>
      </c>
      <c r="E17" s="22" t="s">
        <v>7</v>
      </c>
      <c r="F17" s="21" t="s">
        <v>10</v>
      </c>
      <c r="G17" s="21" t="s">
        <v>43</v>
      </c>
      <c r="H17" s="24" t="s">
        <v>7</v>
      </c>
      <c r="I17" s="11"/>
      <c r="J17" s="25" t="s">
        <v>33</v>
      </c>
      <c r="K17" s="21" t="s">
        <v>80</v>
      </c>
      <c r="L17" s="22" t="s">
        <v>7</v>
      </c>
    </row>
    <row r="18" spans="1:26" s="4" customFormat="1" ht="14.25" x14ac:dyDescent="0.2">
      <c r="A18" s="23">
        <v>6</v>
      </c>
      <c r="B18" s="21" t="s">
        <v>45</v>
      </c>
      <c r="C18" s="21" t="s">
        <v>3</v>
      </c>
      <c r="D18" s="21" t="s">
        <v>9</v>
      </c>
      <c r="E18" s="22" t="s">
        <v>8</v>
      </c>
      <c r="F18" s="21" t="s">
        <v>3</v>
      </c>
      <c r="G18" s="21" t="s">
        <v>44</v>
      </c>
      <c r="H18" s="24" t="s">
        <v>8</v>
      </c>
      <c r="I18" s="11"/>
      <c r="J18" s="25" t="s">
        <v>33</v>
      </c>
      <c r="K18" s="21" t="s">
        <v>81</v>
      </c>
      <c r="L18" s="22" t="s">
        <v>8</v>
      </c>
    </row>
    <row r="19" spans="1:26" s="4" customFormat="1" x14ac:dyDescent="0.25">
      <c r="A19" s="23">
        <v>7</v>
      </c>
      <c r="B19" s="21" t="s">
        <v>45</v>
      </c>
      <c r="C19" s="21" t="s">
        <v>3</v>
      </c>
      <c r="D19" s="21" t="s">
        <v>46</v>
      </c>
      <c r="E19" s="22" t="s">
        <v>7</v>
      </c>
      <c r="F19" s="21" t="s">
        <v>3</v>
      </c>
      <c r="G19" s="21" t="s">
        <v>47</v>
      </c>
      <c r="H19" s="24" t="s">
        <v>7</v>
      </c>
      <c r="I19" s="11"/>
      <c r="J19" s="25" t="s">
        <v>33</v>
      </c>
      <c r="K19" s="21" t="s">
        <v>82</v>
      </c>
      <c r="L19" s="22" t="s">
        <v>7</v>
      </c>
      <c r="N19" s="55" t="s">
        <v>28</v>
      </c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</row>
    <row r="20" spans="1:26" s="4" customFormat="1" ht="14.25" x14ac:dyDescent="0.2">
      <c r="A20" s="23">
        <v>8</v>
      </c>
      <c r="B20" s="21" t="s">
        <v>1</v>
      </c>
      <c r="C20" s="21" t="s">
        <v>10</v>
      </c>
      <c r="D20" s="21" t="s">
        <v>48</v>
      </c>
      <c r="E20" s="22" t="s">
        <v>8</v>
      </c>
      <c r="F20" s="21" t="s">
        <v>10</v>
      </c>
      <c r="G20" s="21" t="s">
        <v>49</v>
      </c>
      <c r="H20" s="24" t="s">
        <v>8</v>
      </c>
      <c r="I20" s="11"/>
      <c r="J20" s="25" t="s">
        <v>33</v>
      </c>
      <c r="K20" s="21" t="s">
        <v>83</v>
      </c>
      <c r="L20" s="22" t="s">
        <v>8</v>
      </c>
    </row>
    <row r="21" spans="1:26" s="4" customFormat="1" ht="14.25" x14ac:dyDescent="0.2">
      <c r="A21" s="23">
        <v>9</v>
      </c>
      <c r="B21" s="21" t="s">
        <v>1</v>
      </c>
      <c r="C21" s="21" t="s">
        <v>10</v>
      </c>
      <c r="D21" s="21" t="s">
        <v>50</v>
      </c>
      <c r="E21" s="22" t="s">
        <v>7</v>
      </c>
      <c r="F21" s="21" t="s">
        <v>10</v>
      </c>
      <c r="G21" s="21" t="s">
        <v>51</v>
      </c>
      <c r="H21" s="24" t="s">
        <v>7</v>
      </c>
      <c r="I21" s="11"/>
      <c r="J21" s="25" t="s">
        <v>1</v>
      </c>
      <c r="K21" s="21" t="s">
        <v>84</v>
      </c>
      <c r="L21" s="22" t="s">
        <v>7</v>
      </c>
      <c r="O21" s="60" t="s">
        <v>26</v>
      </c>
      <c r="P21" s="61"/>
      <c r="Q21" s="38" t="s">
        <v>22</v>
      </c>
      <c r="R21" s="41" t="s">
        <v>30</v>
      </c>
      <c r="S21" s="27"/>
    </row>
    <row r="22" spans="1:26" s="4" customFormat="1" ht="14.25" x14ac:dyDescent="0.2">
      <c r="A22" s="23">
        <v>10</v>
      </c>
      <c r="B22" s="21" t="s">
        <v>1</v>
      </c>
      <c r="C22" s="21" t="s">
        <v>10</v>
      </c>
      <c r="D22" s="21" t="s">
        <v>52</v>
      </c>
      <c r="E22" s="22" t="s">
        <v>8</v>
      </c>
      <c r="F22" s="21" t="s">
        <v>10</v>
      </c>
      <c r="G22" s="21" t="s">
        <v>53</v>
      </c>
      <c r="H22" s="24" t="s">
        <v>8</v>
      </c>
      <c r="I22" s="11"/>
      <c r="J22" s="25" t="s">
        <v>1</v>
      </c>
      <c r="K22" s="21" t="s">
        <v>85</v>
      </c>
      <c r="L22" s="22" t="s">
        <v>8</v>
      </c>
      <c r="O22" s="28" t="s">
        <v>2</v>
      </c>
      <c r="P22" s="29"/>
      <c r="Q22" s="34">
        <f xml:space="preserve"> COUNTIF($C$13:$C$33,O22)+COUNTIF($B$13:$B$33,O22)+COUNTIF($J$12:$J$25,O22)</f>
        <v>2</v>
      </c>
      <c r="R22" s="35">
        <f>Q22/$Q$26</f>
        <v>5.7142857142857141E-2</v>
      </c>
      <c r="S22" s="30"/>
    </row>
    <row r="23" spans="1:26" s="4" customFormat="1" ht="14.25" x14ac:dyDescent="0.2">
      <c r="A23" s="23">
        <v>11</v>
      </c>
      <c r="B23" s="21" t="s">
        <v>1</v>
      </c>
      <c r="C23" s="21" t="s">
        <v>10</v>
      </c>
      <c r="D23" s="21" t="s">
        <v>54</v>
      </c>
      <c r="E23" s="22" t="s">
        <v>8</v>
      </c>
      <c r="F23" s="21" t="s">
        <v>10</v>
      </c>
      <c r="G23" s="21" t="s">
        <v>55</v>
      </c>
      <c r="H23" s="24" t="s">
        <v>8</v>
      </c>
      <c r="I23" s="11"/>
      <c r="J23" s="25" t="s">
        <v>1</v>
      </c>
      <c r="K23" s="21" t="s">
        <v>86</v>
      </c>
      <c r="L23" s="22" t="s">
        <v>7</v>
      </c>
      <c r="O23" s="28" t="s">
        <v>3</v>
      </c>
      <c r="P23" s="29"/>
      <c r="Q23" s="34">
        <f t="shared" ref="Q23:Q25" si="1" xml:space="preserve"> COUNTIF($C$13:$C$33,O23)+COUNTIF($B$13:$B$33,O23)+COUNTIF($J$12:$J$25,O23)</f>
        <v>8</v>
      </c>
      <c r="R23" s="35">
        <f>Q23/$Q$26</f>
        <v>0.22857142857142856</v>
      </c>
      <c r="S23" s="30"/>
    </row>
    <row r="24" spans="1:26" s="4" customFormat="1" ht="14.25" x14ac:dyDescent="0.2">
      <c r="A24" s="23">
        <v>12</v>
      </c>
      <c r="B24" s="21" t="s">
        <v>1</v>
      </c>
      <c r="C24" s="21" t="s">
        <v>10</v>
      </c>
      <c r="D24" s="21" t="s">
        <v>56</v>
      </c>
      <c r="E24" s="22" t="s">
        <v>7</v>
      </c>
      <c r="F24" s="21" t="s">
        <v>10</v>
      </c>
      <c r="G24" s="21" t="s">
        <v>57</v>
      </c>
      <c r="H24" s="24" t="s">
        <v>7</v>
      </c>
      <c r="I24" s="11"/>
      <c r="J24" s="25" t="s">
        <v>1</v>
      </c>
      <c r="K24" s="21" t="s">
        <v>87</v>
      </c>
      <c r="L24" s="22" t="s">
        <v>8</v>
      </c>
      <c r="O24" s="28" t="s">
        <v>33</v>
      </c>
      <c r="P24" s="29"/>
      <c r="Q24" s="34">
        <f t="shared" si="1"/>
        <v>9</v>
      </c>
      <c r="R24" s="35">
        <f>Q24/$Q$26</f>
        <v>0.25714285714285712</v>
      </c>
      <c r="S24" s="30"/>
    </row>
    <row r="25" spans="1:26" s="4" customFormat="1" ht="14.25" x14ac:dyDescent="0.2">
      <c r="A25" s="23">
        <v>13</v>
      </c>
      <c r="B25" s="21" t="s">
        <v>33</v>
      </c>
      <c r="C25" s="21" t="s">
        <v>10</v>
      </c>
      <c r="D25" s="21" t="s">
        <v>58</v>
      </c>
      <c r="E25" s="22" t="s">
        <v>8</v>
      </c>
      <c r="F25" s="21" t="s">
        <v>10</v>
      </c>
      <c r="G25" s="21" t="s">
        <v>59</v>
      </c>
      <c r="H25" s="24" t="s">
        <v>8</v>
      </c>
      <c r="I25" s="11"/>
      <c r="J25" s="25" t="s">
        <v>1</v>
      </c>
      <c r="K25" s="21" t="s">
        <v>88</v>
      </c>
      <c r="L25" s="22" t="s">
        <v>7</v>
      </c>
      <c r="O25" s="28" t="s">
        <v>1</v>
      </c>
      <c r="P25" s="29"/>
      <c r="Q25" s="34">
        <f t="shared" si="1"/>
        <v>16</v>
      </c>
      <c r="R25" s="35">
        <f>Q25/$Q$26</f>
        <v>0.45714285714285713</v>
      </c>
      <c r="S25" s="30"/>
    </row>
    <row r="26" spans="1:26" s="4" customFormat="1" ht="14.25" x14ac:dyDescent="0.2">
      <c r="A26" s="23">
        <v>14</v>
      </c>
      <c r="B26" s="21" t="s">
        <v>45</v>
      </c>
      <c r="C26" s="21" t="s">
        <v>3</v>
      </c>
      <c r="D26" s="21" t="s">
        <v>11</v>
      </c>
      <c r="E26" s="22" t="s">
        <v>7</v>
      </c>
      <c r="F26" s="21" t="s">
        <v>3</v>
      </c>
      <c r="G26" s="21" t="s">
        <v>60</v>
      </c>
      <c r="H26" s="24" t="s">
        <v>7</v>
      </c>
      <c r="O26" s="62" t="s">
        <v>22</v>
      </c>
      <c r="P26" s="63"/>
      <c r="Q26" s="36">
        <f>SUM(Q19:Q25)</f>
        <v>35</v>
      </c>
      <c r="R26" s="50">
        <f>Q26/Q26</f>
        <v>1</v>
      </c>
      <c r="S26" s="30"/>
    </row>
    <row r="27" spans="1:26" s="4" customFormat="1" ht="14.25" x14ac:dyDescent="0.2">
      <c r="A27" s="23">
        <v>15</v>
      </c>
      <c r="B27" s="21" t="s">
        <v>1</v>
      </c>
      <c r="C27" s="21" t="s">
        <v>10</v>
      </c>
      <c r="D27" s="21" t="s">
        <v>61</v>
      </c>
      <c r="E27" s="22" t="s">
        <v>8</v>
      </c>
      <c r="F27" s="21" t="s">
        <v>10</v>
      </c>
      <c r="G27" s="21" t="s">
        <v>62</v>
      </c>
      <c r="H27" s="24" t="s">
        <v>8</v>
      </c>
      <c r="O27" s="26" t="s">
        <v>25</v>
      </c>
      <c r="P27" s="42"/>
      <c r="Q27" s="49"/>
      <c r="R27" s="46"/>
      <c r="S27" s="30"/>
    </row>
    <row r="28" spans="1:26" s="4" customFormat="1" ht="14.25" x14ac:dyDescent="0.2">
      <c r="A28" s="23">
        <v>16</v>
      </c>
      <c r="B28" s="21" t="s">
        <v>1</v>
      </c>
      <c r="C28" s="21" t="s">
        <v>10</v>
      </c>
      <c r="D28" s="21" t="s">
        <v>63</v>
      </c>
      <c r="E28" s="22" t="s">
        <v>8</v>
      </c>
      <c r="F28" s="21" t="s">
        <v>10</v>
      </c>
      <c r="G28" s="21" t="s">
        <v>64</v>
      </c>
      <c r="H28" s="24" t="s">
        <v>8</v>
      </c>
      <c r="O28" s="43"/>
      <c r="P28" s="44"/>
      <c r="Q28" s="45"/>
      <c r="R28" s="46"/>
      <c r="S28" s="30"/>
    </row>
    <row r="29" spans="1:26" s="4" customFormat="1" x14ac:dyDescent="0.25">
      <c r="A29" s="23">
        <v>17</v>
      </c>
      <c r="B29" s="21" t="s">
        <v>1</v>
      </c>
      <c r="C29" s="21" t="s">
        <v>10</v>
      </c>
      <c r="D29" s="21" t="s">
        <v>65</v>
      </c>
      <c r="E29" s="22" t="s">
        <v>8</v>
      </c>
      <c r="F29" s="21" t="s">
        <v>10</v>
      </c>
      <c r="G29" s="21" t="s">
        <v>66</v>
      </c>
      <c r="H29" s="24" t="s">
        <v>8</v>
      </c>
      <c r="O29" s="47"/>
      <c r="P29" s="47"/>
      <c r="Q29" s="27"/>
      <c r="R29" s="48"/>
      <c r="S29" s="31"/>
    </row>
    <row r="30" spans="1:26" s="4" customFormat="1" ht="14.25" x14ac:dyDescent="0.2">
      <c r="A30" s="23">
        <v>18</v>
      </c>
      <c r="B30" s="21" t="s">
        <v>45</v>
      </c>
      <c r="C30" s="21" t="s">
        <v>3</v>
      </c>
      <c r="D30" s="21" t="s">
        <v>67</v>
      </c>
      <c r="E30" s="22" t="s">
        <v>8</v>
      </c>
      <c r="F30" s="21" t="s">
        <v>3</v>
      </c>
      <c r="G30" s="21" t="s">
        <v>68</v>
      </c>
      <c r="H30" s="24" t="s">
        <v>8</v>
      </c>
      <c r="O30" s="26"/>
    </row>
    <row r="31" spans="1:26" s="4" customFormat="1" ht="14.25" x14ac:dyDescent="0.2">
      <c r="A31" s="23">
        <v>19</v>
      </c>
      <c r="B31" s="21" t="s">
        <v>45</v>
      </c>
      <c r="C31" s="21" t="s">
        <v>2</v>
      </c>
      <c r="D31" s="21" t="s">
        <v>69</v>
      </c>
      <c r="E31" s="22" t="s">
        <v>8</v>
      </c>
      <c r="F31" s="21" t="s">
        <v>2</v>
      </c>
      <c r="G31" s="21" t="s">
        <v>70</v>
      </c>
      <c r="H31" s="24" t="s">
        <v>8</v>
      </c>
    </row>
    <row r="32" spans="1:26" s="4" customFormat="1" ht="14.25" x14ac:dyDescent="0.2">
      <c r="A32" s="23">
        <v>20</v>
      </c>
      <c r="B32" s="21" t="s">
        <v>1</v>
      </c>
      <c r="C32" s="21" t="s">
        <v>10</v>
      </c>
      <c r="D32" s="21" t="s">
        <v>71</v>
      </c>
      <c r="E32" s="22" t="s">
        <v>8</v>
      </c>
      <c r="F32" s="21" t="s">
        <v>10</v>
      </c>
      <c r="G32" s="21" t="s">
        <v>72</v>
      </c>
      <c r="H32" s="24" t="s">
        <v>8</v>
      </c>
    </row>
    <row r="33" spans="1:8" s="4" customFormat="1" ht="14.25" x14ac:dyDescent="0.2">
      <c r="A33" s="23">
        <v>21</v>
      </c>
      <c r="B33" s="21" t="s">
        <v>1</v>
      </c>
      <c r="C33" s="21" t="s">
        <v>10</v>
      </c>
      <c r="D33" s="21" t="s">
        <v>73</v>
      </c>
      <c r="E33" s="22" t="s">
        <v>8</v>
      </c>
      <c r="F33" s="21" t="s">
        <v>10</v>
      </c>
      <c r="G33" s="21" t="s">
        <v>74</v>
      </c>
      <c r="H33" s="24" t="s">
        <v>8</v>
      </c>
    </row>
    <row r="34" spans="1:8" s="4" customFormat="1" ht="14.25" x14ac:dyDescent="0.2">
      <c r="A34" s="11"/>
      <c r="E34" s="12"/>
      <c r="H34" s="11"/>
    </row>
    <row r="35" spans="1:8" s="4" customFormat="1" ht="14.25" x14ac:dyDescent="0.2">
      <c r="A35" s="11"/>
      <c r="E35" s="12"/>
      <c r="H35" s="11"/>
    </row>
    <row r="36" spans="1:8" s="4" customFormat="1" ht="14.25" x14ac:dyDescent="0.2">
      <c r="A36" s="11"/>
      <c r="E36" s="12"/>
      <c r="H36" s="11"/>
    </row>
    <row r="37" spans="1:8" s="4" customFormat="1" ht="15" customHeight="1" x14ac:dyDescent="0.2">
      <c r="A37" s="11"/>
      <c r="E37" s="12"/>
      <c r="H37" s="11"/>
    </row>
    <row r="38" spans="1:8" s="4" customFormat="1" ht="22.5" customHeight="1" x14ac:dyDescent="0.2">
      <c r="A38" s="11"/>
      <c r="E38" s="12"/>
      <c r="H38" s="11"/>
    </row>
    <row r="39" spans="1:8" s="4" customFormat="1" ht="14.25" x14ac:dyDescent="0.2">
      <c r="A39" s="11"/>
      <c r="E39" s="12"/>
      <c r="H39" s="11"/>
    </row>
  </sheetData>
  <mergeCells count="29">
    <mergeCell ref="T10:T11"/>
    <mergeCell ref="N19:Z19"/>
    <mergeCell ref="O21:P21"/>
    <mergeCell ref="O26:P26"/>
    <mergeCell ref="O10:O11"/>
    <mergeCell ref="P10:Q10"/>
    <mergeCell ref="R10:S10"/>
    <mergeCell ref="A11:A12"/>
    <mergeCell ref="B11:B12"/>
    <mergeCell ref="C11:E11"/>
    <mergeCell ref="F11:H11"/>
    <mergeCell ref="A6:H6"/>
    <mergeCell ref="I6:M6"/>
    <mergeCell ref="A9:H9"/>
    <mergeCell ref="I9:M9"/>
    <mergeCell ref="N6:Z6"/>
    <mergeCell ref="N8:Z8"/>
    <mergeCell ref="A3:H3"/>
    <mergeCell ref="I3:M3"/>
    <mergeCell ref="A4:H4"/>
    <mergeCell ref="I4:M4"/>
    <mergeCell ref="N3:Z3"/>
    <mergeCell ref="N4:Z4"/>
    <mergeCell ref="A1:H1"/>
    <mergeCell ref="I1:M1"/>
    <mergeCell ref="A2:H2"/>
    <mergeCell ref="I2:M2"/>
    <mergeCell ref="N2:Y2"/>
    <mergeCell ref="N1:Z1"/>
  </mergeCells>
  <printOptions horizontalCentered="1"/>
  <pageMargins left="0.70866141732283472" right="0.70866141732283472" top="0.74803149606299213" bottom="0.74803149606299213" header="0.31496062992125984" footer="0.31496062992125984"/>
  <pageSetup scale="87" fitToWidth="3" fitToHeight="0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colBreaks count="2" manualBreakCount="2">
    <brk id="8" max="1048575" man="1"/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CONGRESO LOCAL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hp</cp:lastModifiedBy>
  <cp:lastPrinted>2022-02-02T21:39:59Z</cp:lastPrinted>
  <dcterms:created xsi:type="dcterms:W3CDTF">2018-10-12T15:43:08Z</dcterms:created>
  <dcterms:modified xsi:type="dcterms:W3CDTF">2022-02-02T21:40:39Z</dcterms:modified>
</cp:coreProperties>
</file>